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FCSM" sheetId="1" r:id="rId1"/>
  </sheets>
  <definedNames>
    <definedName name="_xlnm.Print_Area" localSheetId="0">'FCSM'!$A$1:$J$29</definedName>
  </definedNames>
  <calcPr fullCalcOnLoad="1"/>
</workbook>
</file>

<file path=xl/sharedStrings.xml><?xml version="1.0" encoding="utf-8"?>
<sst xmlns="http://schemas.openxmlformats.org/spreadsheetml/2006/main" count="46" uniqueCount="43">
  <si>
    <t>Item</t>
  </si>
  <si>
    <t>Alternative</t>
  </si>
  <si>
    <t>Total Hours</t>
  </si>
  <si>
    <t>Total Weeks</t>
  </si>
  <si>
    <t xml:space="preserve">Total </t>
  </si>
  <si>
    <t>Admin Officer Yearly Wage</t>
  </si>
  <si>
    <t>Admin Officer Weekly Wage</t>
  </si>
  <si>
    <t>This information is for example purposes only.</t>
  </si>
  <si>
    <t>Note:</t>
  </si>
  <si>
    <t>Minutes p/Month</t>
  </si>
  <si>
    <t>No. Weeks Saved p/Year</t>
  </si>
  <si>
    <t>No. of Items p/Day</t>
  </si>
  <si>
    <t>Minutes Saved p/Item</t>
  </si>
  <si>
    <t>Minutes p/Day</t>
  </si>
  <si>
    <t>Minutes p/Year</t>
  </si>
  <si>
    <t>Hours p/Year</t>
  </si>
  <si>
    <t>Paper, business cards, diaries on the desk or files in filing cabinets.</t>
  </si>
  <si>
    <r>
      <t>Compliance Follow-up</t>
    </r>
    <r>
      <rPr>
        <sz val="8"/>
        <rFont val="Arial"/>
        <family val="2"/>
      </rPr>
      <t xml:space="preserve">
Resources on loan, due for maintenance, staff blue cards and such like, client followup, other…</t>
    </r>
  </si>
  <si>
    <t>Paper, reminders, diaries on the desk or computer, or via files in a filing cabinets.</t>
  </si>
  <si>
    <t>For Community Support Management - Time Savings</t>
  </si>
  <si>
    <r>
      <t>Locating Documents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Quickly locating document linked to clients, groups, resources, staff etc.</t>
    </r>
  </si>
  <si>
    <t>Files in filing cabinets, on desks, or scanning hard drives or the server.</t>
  </si>
  <si>
    <t>Scan through various staff's email programs.</t>
  </si>
  <si>
    <r>
      <t>Centralised Emails and Mail Merge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Selecting a template email or letter, linking documents, emailing to several recipients at the one time. </t>
    </r>
  </si>
  <si>
    <t>Emails and mail merges via individual staff-held lists and email programs</t>
  </si>
  <si>
    <t>Scanning prior staff diaries (if available), files in filing cabinets, email programs, etc</t>
  </si>
  <si>
    <t>Followup with staff, locating various documents, files in filing cabinets, spreadsheets etc.</t>
  </si>
  <si>
    <t>Follow-up with staff, locating various documents, files in filing cabinets, spreadsheets etc.</t>
  </si>
  <si>
    <t>Working on get feeling and anecdotal comments</t>
  </si>
  <si>
    <t>Followup with linked staff, locating various documents, files in filing cabinets, spreadsheets etc.</t>
  </si>
  <si>
    <t>Trolling through individual client files and documents.</t>
  </si>
  <si>
    <r>
      <t>Locating an Email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Locate an emails sent to given client some time ago.  (1 every 10 days = 0.1)</t>
    </r>
  </si>
  <si>
    <r>
      <t>Succession Management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Training new staff, allowing time for client and group familiarisation and for locating prior records.  (4 every 100 days = 0.04)</t>
    </r>
  </si>
  <si>
    <r>
      <t>Adhoc Reporting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Responding to adhoc reporting requests and locating data applicable to preparing grant applications.  (1 every 100 days = 0.01)</t>
    </r>
  </si>
  <si>
    <r>
      <t>PD/Resourcing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Mis-focussed expenditure on non-critical professional development and service resources.  (1 every 100 days = 0.01)</t>
    </r>
  </si>
  <si>
    <r>
      <t xml:space="preserve">Staff Follow-up
</t>
    </r>
    <r>
      <rPr>
        <sz val="8"/>
        <color indexed="8"/>
        <rFont val="Arial"/>
        <family val="2"/>
      </rPr>
      <t>Follow-up when staff are ill or unavailable.  (1 every 10 days = 0.1)</t>
    </r>
  </si>
  <si>
    <r>
      <t>Staff PD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Follow-up and decision making re Staff PD. </t>
    </r>
  </si>
  <si>
    <r>
      <t>Staff Issues and Incidents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Follow-up, reporting and planning regarding staff incidents, issues and contracts. </t>
    </r>
  </si>
  <si>
    <r>
      <t>Orphan Case Note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Locating an orphan case note.</t>
    </r>
  </si>
  <si>
    <r>
      <t xml:space="preserve">Searching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Finding client, contact, staff, group, project, resource details.  (Assume 10 per staff member)</t>
    </r>
  </si>
  <si>
    <r>
      <t>PPR Reporting</t>
    </r>
    <r>
      <rPr>
        <sz val="8"/>
        <rFont val="Arial"/>
        <family val="2"/>
      </rPr>
      <t xml:space="preserve">
Preparing PPR reports and such like. (1 PPR every 100 days = 0.01)</t>
    </r>
  </si>
  <si>
    <r>
      <t xml:space="preserve">Camp/Excursion Prep.
</t>
    </r>
    <r>
      <rPr>
        <sz val="8"/>
        <color indexed="8"/>
        <rFont val="Arial"/>
        <family val="2"/>
      </rPr>
      <t>Camp/excursion paperwork collation.  (1 per month = 0.03)</t>
    </r>
  </si>
  <si>
    <t>The actual savings will depend on your specific needs, your organisation's operation and your utilisation of the product and/or system features.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</si>
</sst>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i/>
      <sz val="20"/>
      <color indexed="1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vertical="top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 applyProtection="1">
      <alignment horizontal="center" vertical="top" wrapText="1"/>
      <protection locked="0"/>
    </xf>
    <xf numFmtId="164" fontId="8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8" fillId="3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12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9525</xdr:colOff>
      <xdr:row>0</xdr:row>
      <xdr:rowOff>733425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7067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8"/>
  <sheetViews>
    <sheetView tabSelected="1" workbookViewId="0" topLeftCell="A1">
      <selection activeCell="D6" sqref="D6"/>
    </sheetView>
  </sheetViews>
  <sheetFormatPr defaultColWidth="9.140625" defaultRowHeight="12.75"/>
  <cols>
    <col min="1" max="1" width="2.57421875" style="0" customWidth="1"/>
    <col min="2" max="2" width="24.28125" style="1" customWidth="1"/>
    <col min="3" max="3" width="18.7109375" style="1" customWidth="1"/>
    <col min="4" max="4" width="10.8515625" style="1" customWidth="1"/>
    <col min="5" max="5" width="10.8515625" style="6" customWidth="1"/>
    <col min="6" max="9" width="7.421875" style="6" customWidth="1"/>
    <col min="10" max="10" width="11.57421875" style="6" customWidth="1"/>
  </cols>
  <sheetData>
    <row r="1" spans="2:4" ht="68.25" customHeight="1">
      <c r="B1" s="2"/>
      <c r="C1" s="2"/>
      <c r="D1" s="2"/>
    </row>
    <row r="2" spans="2:4" ht="7.5" customHeight="1">
      <c r="B2" s="2"/>
      <c r="C2" s="2"/>
      <c r="D2" s="2"/>
    </row>
    <row r="3" spans="2:10" ht="29.25" customHeight="1">
      <c r="B3" s="31" t="s">
        <v>19</v>
      </c>
      <c r="C3" s="31"/>
      <c r="D3" s="31"/>
      <c r="E3" s="31"/>
      <c r="F3" s="31"/>
      <c r="G3" s="31"/>
      <c r="H3" s="31"/>
      <c r="I3" s="31"/>
      <c r="J3" s="31"/>
    </row>
    <row r="4" spans="2:10" s="2" customFormat="1" ht="27.75" customHeight="1">
      <c r="B4" s="27" t="s">
        <v>0</v>
      </c>
      <c r="C4" s="28" t="s">
        <v>1</v>
      </c>
      <c r="D4" s="26" t="s">
        <v>11</v>
      </c>
      <c r="E4" s="26" t="s">
        <v>12</v>
      </c>
      <c r="F4" s="26" t="s">
        <v>13</v>
      </c>
      <c r="G4" s="26" t="s">
        <v>9</v>
      </c>
      <c r="H4" s="26" t="s">
        <v>14</v>
      </c>
      <c r="I4" s="26" t="s">
        <v>15</v>
      </c>
      <c r="J4" s="29" t="s">
        <v>10</v>
      </c>
    </row>
    <row r="5" spans="2:10" s="5" customFormat="1" ht="5.25" customHeight="1">
      <c r="B5" s="4"/>
      <c r="C5" s="4"/>
      <c r="D5" s="7"/>
      <c r="E5" s="7"/>
      <c r="F5" s="7"/>
      <c r="G5" s="7"/>
      <c r="H5" s="7"/>
      <c r="I5" s="7"/>
      <c r="J5" s="7"/>
    </row>
    <row r="6" spans="2:10" s="1" customFormat="1" ht="48.75" customHeight="1">
      <c r="B6" s="17" t="s">
        <v>39</v>
      </c>
      <c r="C6" s="11" t="s">
        <v>16</v>
      </c>
      <c r="D6" s="22">
        <v>40</v>
      </c>
      <c r="E6" s="22">
        <v>1</v>
      </c>
      <c r="F6" s="18">
        <f>D6*E6</f>
        <v>40</v>
      </c>
      <c r="G6" s="18">
        <f>F6*20</f>
        <v>800</v>
      </c>
      <c r="H6" s="18">
        <f>G6*12</f>
        <v>9600</v>
      </c>
      <c r="I6" s="18">
        <f>H6/60</f>
        <v>160</v>
      </c>
      <c r="J6" s="19">
        <f>I6/40</f>
        <v>4</v>
      </c>
    </row>
    <row r="7" spans="2:10" s="1" customFormat="1" ht="50.25" customHeight="1">
      <c r="B7" s="17" t="s">
        <v>17</v>
      </c>
      <c r="C7" s="11" t="s">
        <v>18</v>
      </c>
      <c r="D7" s="22">
        <v>2</v>
      </c>
      <c r="E7" s="22">
        <v>5</v>
      </c>
      <c r="F7" s="18">
        <f>D7*E7</f>
        <v>10</v>
      </c>
      <c r="G7" s="18">
        <f>F7*20</f>
        <v>200</v>
      </c>
      <c r="H7" s="18">
        <f>G7*12</f>
        <v>2400</v>
      </c>
      <c r="I7" s="18">
        <f>H7/60</f>
        <v>40</v>
      </c>
      <c r="J7" s="19">
        <f>I7/40</f>
        <v>1</v>
      </c>
    </row>
    <row r="8" spans="2:10" s="1" customFormat="1" ht="56.25">
      <c r="B8" s="17" t="s">
        <v>40</v>
      </c>
      <c r="C8" s="11" t="s">
        <v>26</v>
      </c>
      <c r="D8" s="22">
        <v>0.01</v>
      </c>
      <c r="E8" s="22">
        <v>240</v>
      </c>
      <c r="F8" s="18">
        <f>D8*E8</f>
        <v>2.4</v>
      </c>
      <c r="G8" s="18">
        <f aca="true" t="shared" si="0" ref="G8:G19">F8*20</f>
        <v>48</v>
      </c>
      <c r="H8" s="18">
        <f aca="true" t="shared" si="1" ref="H8:H19">G8*12</f>
        <v>576</v>
      </c>
      <c r="I8" s="18">
        <f aca="true" t="shared" si="2" ref="I8:I19">H8/60</f>
        <v>9.6</v>
      </c>
      <c r="J8" s="19">
        <f aca="true" t="shared" si="3" ref="J8:J19">I8/40</f>
        <v>0.24</v>
      </c>
    </row>
    <row r="9" spans="2:10" s="1" customFormat="1" ht="45.75">
      <c r="B9" s="17" t="s">
        <v>20</v>
      </c>
      <c r="C9" s="11" t="s">
        <v>21</v>
      </c>
      <c r="D9" s="22">
        <v>4</v>
      </c>
      <c r="E9" s="22">
        <v>2</v>
      </c>
      <c r="F9" s="18">
        <f aca="true" t="shared" si="4" ref="F9:F19">D9*E9</f>
        <v>8</v>
      </c>
      <c r="G9" s="18">
        <f t="shared" si="0"/>
        <v>160</v>
      </c>
      <c r="H9" s="18">
        <f t="shared" si="1"/>
        <v>1920</v>
      </c>
      <c r="I9" s="18">
        <f t="shared" si="2"/>
        <v>32</v>
      </c>
      <c r="J9" s="19">
        <f t="shared" si="3"/>
        <v>0.8</v>
      </c>
    </row>
    <row r="10" spans="2:10" s="1" customFormat="1" ht="69">
      <c r="B10" s="17" t="s">
        <v>23</v>
      </c>
      <c r="C10" s="11" t="s">
        <v>24</v>
      </c>
      <c r="D10" s="22">
        <v>2</v>
      </c>
      <c r="E10" s="22">
        <v>5</v>
      </c>
      <c r="F10" s="18">
        <f t="shared" si="4"/>
        <v>10</v>
      </c>
      <c r="G10" s="18">
        <f t="shared" si="0"/>
        <v>200</v>
      </c>
      <c r="H10" s="18">
        <f t="shared" si="1"/>
        <v>2400</v>
      </c>
      <c r="I10" s="18">
        <f t="shared" si="2"/>
        <v>40</v>
      </c>
      <c r="J10" s="19">
        <f t="shared" si="3"/>
        <v>1</v>
      </c>
    </row>
    <row r="11" spans="2:10" s="1" customFormat="1" ht="47.25" customHeight="1">
      <c r="B11" s="17" t="s">
        <v>31</v>
      </c>
      <c r="C11" s="11" t="s">
        <v>22</v>
      </c>
      <c r="D11" s="22">
        <v>0.4</v>
      </c>
      <c r="E11" s="22">
        <v>20</v>
      </c>
      <c r="F11" s="18">
        <f t="shared" si="4"/>
        <v>8</v>
      </c>
      <c r="G11" s="18">
        <f t="shared" si="0"/>
        <v>160</v>
      </c>
      <c r="H11" s="18">
        <f t="shared" si="1"/>
        <v>1920</v>
      </c>
      <c r="I11" s="18">
        <f t="shared" si="2"/>
        <v>32</v>
      </c>
      <c r="J11" s="19">
        <f t="shared" si="3"/>
        <v>0.8</v>
      </c>
    </row>
    <row r="12" spans="2:10" s="1" customFormat="1" ht="57">
      <c r="B12" s="17" t="s">
        <v>32</v>
      </c>
      <c r="C12" s="11" t="s">
        <v>25</v>
      </c>
      <c r="D12" s="22">
        <v>0.01</v>
      </c>
      <c r="E12" s="22">
        <v>480</v>
      </c>
      <c r="F12" s="18">
        <f t="shared" si="4"/>
        <v>4.8</v>
      </c>
      <c r="G12" s="18">
        <f t="shared" si="0"/>
        <v>96</v>
      </c>
      <c r="H12" s="18">
        <f t="shared" si="1"/>
        <v>1152</v>
      </c>
      <c r="I12" s="18">
        <f t="shared" si="2"/>
        <v>19.2</v>
      </c>
      <c r="J12" s="19">
        <f t="shared" si="3"/>
        <v>0.48</v>
      </c>
    </row>
    <row r="13" spans="2:10" s="1" customFormat="1" ht="68.25">
      <c r="B13" s="17" t="s">
        <v>33</v>
      </c>
      <c r="C13" s="11" t="s">
        <v>27</v>
      </c>
      <c r="D13" s="22">
        <v>0.01</v>
      </c>
      <c r="E13" s="22">
        <v>60</v>
      </c>
      <c r="F13" s="18">
        <f t="shared" si="4"/>
        <v>0.6</v>
      </c>
      <c r="G13" s="18">
        <f t="shared" si="0"/>
        <v>12</v>
      </c>
      <c r="H13" s="18">
        <f t="shared" si="1"/>
        <v>144</v>
      </c>
      <c r="I13" s="18">
        <f t="shared" si="2"/>
        <v>2.4</v>
      </c>
      <c r="J13" s="19">
        <f t="shared" si="3"/>
        <v>0.06</v>
      </c>
    </row>
    <row r="14" spans="2:10" s="1" customFormat="1" ht="57">
      <c r="B14" s="17" t="s">
        <v>34</v>
      </c>
      <c r="C14" s="11" t="s">
        <v>28</v>
      </c>
      <c r="D14" s="22">
        <v>0.01</v>
      </c>
      <c r="E14" s="22">
        <v>480</v>
      </c>
      <c r="F14" s="18">
        <f t="shared" si="4"/>
        <v>4.8</v>
      </c>
      <c r="G14" s="18">
        <f t="shared" si="0"/>
        <v>96</v>
      </c>
      <c r="H14" s="18">
        <f t="shared" si="1"/>
        <v>1152</v>
      </c>
      <c r="I14" s="18">
        <f t="shared" si="2"/>
        <v>19.2</v>
      </c>
      <c r="J14" s="19">
        <f t="shared" si="3"/>
        <v>0.48</v>
      </c>
    </row>
    <row r="15" spans="2:10" s="1" customFormat="1" ht="56.25">
      <c r="B15" s="17" t="s">
        <v>35</v>
      </c>
      <c r="C15" s="11" t="s">
        <v>29</v>
      </c>
      <c r="D15" s="22">
        <v>0.1</v>
      </c>
      <c r="E15" s="22">
        <v>10</v>
      </c>
      <c r="F15" s="18">
        <f t="shared" si="4"/>
        <v>1</v>
      </c>
      <c r="G15" s="18">
        <f t="shared" si="0"/>
        <v>20</v>
      </c>
      <c r="H15" s="18">
        <f t="shared" si="1"/>
        <v>240</v>
      </c>
      <c r="I15" s="18">
        <f t="shared" si="2"/>
        <v>4</v>
      </c>
      <c r="J15" s="19">
        <f t="shared" si="3"/>
        <v>0.1</v>
      </c>
    </row>
    <row r="16" spans="2:10" s="1" customFormat="1" ht="41.25" customHeight="1">
      <c r="B16" s="17" t="s">
        <v>41</v>
      </c>
      <c r="C16" s="11" t="s">
        <v>30</v>
      </c>
      <c r="D16" s="22">
        <v>0.03</v>
      </c>
      <c r="E16" s="22">
        <v>60</v>
      </c>
      <c r="F16" s="18">
        <f t="shared" si="4"/>
        <v>1.7999999999999998</v>
      </c>
      <c r="G16" s="18">
        <f t="shared" si="0"/>
        <v>36</v>
      </c>
      <c r="H16" s="18">
        <f t="shared" si="1"/>
        <v>432</v>
      </c>
      <c r="I16" s="18">
        <f t="shared" si="2"/>
        <v>7.2</v>
      </c>
      <c r="J16" s="19">
        <f t="shared" si="3"/>
        <v>0.18</v>
      </c>
    </row>
    <row r="17" spans="2:10" s="1" customFormat="1" ht="56.25">
      <c r="B17" s="17" t="s">
        <v>36</v>
      </c>
      <c r="C17" s="11" t="s">
        <v>26</v>
      </c>
      <c r="D17" s="22">
        <v>0.01</v>
      </c>
      <c r="E17" s="22">
        <v>10</v>
      </c>
      <c r="F17" s="18">
        <f t="shared" si="4"/>
        <v>0.1</v>
      </c>
      <c r="G17" s="18">
        <f t="shared" si="0"/>
        <v>2</v>
      </c>
      <c r="H17" s="18">
        <f t="shared" si="1"/>
        <v>24</v>
      </c>
      <c r="I17" s="18">
        <f t="shared" si="2"/>
        <v>0.4</v>
      </c>
      <c r="J17" s="19">
        <f t="shared" si="3"/>
        <v>0.01</v>
      </c>
    </row>
    <row r="18" spans="2:10" s="1" customFormat="1" ht="56.25">
      <c r="B18" s="17" t="s">
        <v>37</v>
      </c>
      <c r="C18" s="11" t="s">
        <v>26</v>
      </c>
      <c r="D18" s="22">
        <v>0.01</v>
      </c>
      <c r="E18" s="22">
        <v>10</v>
      </c>
      <c r="F18" s="18">
        <f t="shared" si="4"/>
        <v>0.1</v>
      </c>
      <c r="G18" s="18">
        <f t="shared" si="0"/>
        <v>2</v>
      </c>
      <c r="H18" s="18">
        <f t="shared" si="1"/>
        <v>24</v>
      </c>
      <c r="I18" s="18">
        <f t="shared" si="2"/>
        <v>0.4</v>
      </c>
      <c r="J18" s="19">
        <f t="shared" si="3"/>
        <v>0.01</v>
      </c>
    </row>
    <row r="19" spans="2:10" s="1" customFormat="1" ht="33.75">
      <c r="B19" s="17" t="s">
        <v>38</v>
      </c>
      <c r="C19" s="11" t="s">
        <v>30</v>
      </c>
      <c r="D19" s="22">
        <v>0.01</v>
      </c>
      <c r="E19" s="22">
        <v>60</v>
      </c>
      <c r="F19" s="18">
        <f t="shared" si="4"/>
        <v>0.6</v>
      </c>
      <c r="G19" s="18">
        <f t="shared" si="0"/>
        <v>12</v>
      </c>
      <c r="H19" s="18">
        <f t="shared" si="1"/>
        <v>144</v>
      </c>
      <c r="I19" s="18">
        <f t="shared" si="2"/>
        <v>2.4</v>
      </c>
      <c r="J19" s="19">
        <f t="shared" si="3"/>
        <v>0.06</v>
      </c>
    </row>
    <row r="20" spans="2:10" s="1" customFormat="1" ht="6" customHeight="1">
      <c r="B20" s="3"/>
      <c r="C20" s="3"/>
      <c r="D20" s="3"/>
      <c r="E20" s="9"/>
      <c r="F20" s="9"/>
      <c r="G20" s="9"/>
      <c r="H20" s="9"/>
      <c r="I20" s="9"/>
      <c r="J20" s="9"/>
    </row>
    <row r="21" spans="2:10" s="1" customFormat="1" ht="24">
      <c r="B21" s="14" t="s">
        <v>6</v>
      </c>
      <c r="C21" s="23">
        <v>700</v>
      </c>
      <c r="D21" s="3"/>
      <c r="E21" s="9"/>
      <c r="F21" s="9"/>
      <c r="G21" s="9"/>
      <c r="H21" s="9"/>
      <c r="I21" s="15" t="s">
        <v>2</v>
      </c>
      <c r="J21" s="16" t="s">
        <v>3</v>
      </c>
    </row>
    <row r="22" spans="2:10" s="1" customFormat="1" ht="5.25" customHeight="1">
      <c r="B22" s="3"/>
      <c r="C22" s="3"/>
      <c r="D22" s="3"/>
      <c r="E22" s="9"/>
      <c r="F22" s="9"/>
      <c r="G22" s="9"/>
      <c r="H22" s="9"/>
      <c r="I22" s="10"/>
      <c r="J22" s="10"/>
    </row>
    <row r="23" spans="2:10" s="1" customFormat="1" ht="12.75">
      <c r="B23" s="14" t="s">
        <v>5</v>
      </c>
      <c r="C23" s="24">
        <f>52*C21</f>
        <v>36400</v>
      </c>
      <c r="D23" s="3"/>
      <c r="E23" s="9"/>
      <c r="F23" s="9"/>
      <c r="G23" s="9"/>
      <c r="H23" s="12"/>
      <c r="I23" s="20">
        <f>SUM(I6:I20)</f>
        <v>368.7999999999999</v>
      </c>
      <c r="J23" s="20">
        <f>SUM(J6:J20)</f>
        <v>9.22</v>
      </c>
    </row>
    <row r="24" spans="2:10" s="1" customFormat="1" ht="6" customHeight="1">
      <c r="B24" s="3"/>
      <c r="C24" s="3"/>
      <c r="D24" s="3"/>
      <c r="E24" s="9"/>
      <c r="F24" s="9"/>
      <c r="G24" s="9"/>
      <c r="H24" s="12"/>
      <c r="I24" s="12"/>
      <c r="J24" s="12"/>
    </row>
    <row r="25" spans="2:10" s="1" customFormat="1" ht="12.75">
      <c r="B25" s="3"/>
      <c r="C25" s="3"/>
      <c r="D25" s="3"/>
      <c r="E25" s="9"/>
      <c r="F25" s="9"/>
      <c r="G25" s="9"/>
      <c r="I25" s="13" t="s">
        <v>4</v>
      </c>
      <c r="J25" s="21">
        <f>J23*C21</f>
        <v>6454</v>
      </c>
    </row>
    <row r="26" spans="2:10" s="1" customFormat="1" ht="12.75">
      <c r="B26" s="25" t="s">
        <v>8</v>
      </c>
      <c r="E26" s="8"/>
      <c r="F26" s="8"/>
      <c r="G26" s="8"/>
      <c r="H26" s="8"/>
      <c r="I26" s="8"/>
      <c r="J26" s="8"/>
    </row>
    <row r="27" ht="12.75">
      <c r="B27" s="30" t="s">
        <v>7</v>
      </c>
    </row>
    <row r="28" ht="12.75">
      <c r="B28" s="30" t="s">
        <v>42</v>
      </c>
    </row>
  </sheetData>
  <mergeCells count="1">
    <mergeCell ref="B3:J3"/>
  </mergeCells>
  <printOptions/>
  <pageMargins left="0.28" right="0.16" top="0.5905511811023623" bottom="0.984251968503937" header="0.2362204724409449" footer="0.511811023622047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 Database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Savings Estimator</dc:title>
  <dc:subject/>
  <dc:creator>Mark O'Reilly</dc:creator>
  <cp:keywords/>
  <dc:description/>
  <cp:lastModifiedBy>Mark O'Reilly</cp:lastModifiedBy>
  <cp:lastPrinted>2010-08-22T09:38:15Z</cp:lastPrinted>
  <dcterms:created xsi:type="dcterms:W3CDTF">2008-05-27T23:45:51Z</dcterms:created>
  <dcterms:modified xsi:type="dcterms:W3CDTF">2010-08-22T09:38:39Z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